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4370" windowHeight="12300" activeTab="2"/>
  </bookViews>
  <sheets>
    <sheet name="box" sheetId="1" r:id="rId1"/>
    <sheet name="lamp" sheetId="2" r:id="rId2"/>
    <sheet name="600N load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6" i="1"/>
  <c r="B5" i="3" l="1"/>
  <c r="B4" i="3"/>
  <c r="B26" i="2"/>
  <c r="B25" i="2"/>
  <c r="D20" i="2"/>
  <c r="B21" i="2"/>
  <c r="B22" i="2"/>
  <c r="B8" i="2"/>
  <c r="B7" i="2"/>
  <c r="B11" i="2" s="1"/>
  <c r="B12" i="2" s="1"/>
  <c r="D3" i="1"/>
  <c r="B13" i="1"/>
  <c r="B14" i="1" s="1"/>
  <c r="B11" i="1"/>
  <c r="B12" i="1"/>
  <c r="B10" i="1"/>
  <c r="B5" i="1"/>
</calcChain>
</file>

<file path=xl/sharedStrings.xml><?xml version="1.0" encoding="utf-8"?>
<sst xmlns="http://schemas.openxmlformats.org/spreadsheetml/2006/main" count="79" uniqueCount="44">
  <si>
    <t>lb</t>
  </si>
  <si>
    <t>θ=</t>
  </si>
  <si>
    <t>deg</t>
  </si>
  <si>
    <t>FACx=</t>
  </si>
  <si>
    <t>FACy=</t>
  </si>
  <si>
    <t>g=</t>
  </si>
  <si>
    <t>m/s</t>
  </si>
  <si>
    <t>Fm=</t>
  </si>
  <si>
    <t>N</t>
  </si>
  <si>
    <t>FB=</t>
  </si>
  <si>
    <t>FC=</t>
  </si>
  <si>
    <t>FD=</t>
  </si>
  <si>
    <t>FDx=</t>
  </si>
  <si>
    <t>FDy=</t>
  </si>
  <si>
    <t>FBx=</t>
  </si>
  <si>
    <t>FBy=</t>
  </si>
  <si>
    <t>FCx=</t>
  </si>
  <si>
    <t>FCy=</t>
  </si>
  <si>
    <t>FCy + FBy=</t>
  </si>
  <si>
    <t>kg</t>
  </si>
  <si>
    <t>mass=</t>
  </si>
  <si>
    <t>FDEx=FDCx</t>
  </si>
  <si>
    <t>FDFy=FDEy</t>
  </si>
  <si>
    <t>FDFy=</t>
  </si>
  <si>
    <t>FDEy=</t>
  </si>
  <si>
    <t>FDEx=</t>
  </si>
  <si>
    <t>FDE=</t>
  </si>
  <si>
    <t>FCD=</t>
  </si>
  <si>
    <t>FACy=FBCy</t>
  </si>
  <si>
    <t>FBC=</t>
  </si>
  <si>
    <t>FAC=</t>
  </si>
  <si>
    <t>solved</t>
  </si>
  <si>
    <t>F=</t>
  </si>
  <si>
    <t>i</t>
  </si>
  <si>
    <t>j</t>
  </si>
  <si>
    <t>k</t>
  </si>
  <si>
    <r>
      <t>sin</t>
    </r>
    <r>
      <rPr>
        <sz val="11"/>
        <color theme="1"/>
        <rFont val="Calibri"/>
        <family val="2"/>
      </rPr>
      <t>θ=</t>
    </r>
  </si>
  <si>
    <r>
      <t>cos</t>
    </r>
    <r>
      <rPr>
        <sz val="11"/>
        <color theme="1"/>
        <rFont val="Calibri"/>
        <family val="2"/>
      </rPr>
      <t>θ=</t>
    </r>
  </si>
  <si>
    <t>3-29</t>
  </si>
  <si>
    <t>F3-1</t>
  </si>
  <si>
    <t>F3-9</t>
  </si>
  <si>
    <t>AB=</t>
  </si>
  <si>
    <t>AC=</t>
  </si>
  <si>
    <t>AD=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</si>
</sst>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38101</xdr:colOff>
      <xdr:row>1</xdr:row>
      <xdr:rowOff>38100</xdr:rowOff>
    </xdr:from>
    <xdr:to>
      <xdr:col>14</xdr:col>
      <xdr:colOff>514351</xdr:colOff>
      <xdr:row>12</xdr:row>
      <xdr:rowOff>186122</xdr:rowOff>
    </xdr:to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71776" y="228600"/>
          <a:ext cx="5962650" cy="22435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19050</xdr:rowOff>
    </xdr:from>
    <xdr:to>
      <xdr:col>14</xdr:col>
      <xdr:colOff>238240</xdr:colOff>
      <xdr:row>17</xdr:row>
      <xdr:rowOff>51304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3225" y="209550"/>
          <a:ext cx="5724640" cy="288975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95250</xdr:rowOff>
    </xdr:from>
    <xdr:to>
      <xdr:col>14</xdr:col>
      <xdr:colOff>219075</xdr:colOff>
      <xdr:row>31</xdr:row>
      <xdr:rowOff>55854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43225" y="3143250"/>
          <a:ext cx="5705475" cy="26276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66675</xdr:rowOff>
    </xdr:from>
    <xdr:to>
      <xdr:col>15</xdr:col>
      <xdr:colOff>495300</xdr:colOff>
      <xdr:row>14</xdr:row>
      <xdr:rowOff>17754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50" y="66675"/>
          <a:ext cx="7143750" cy="2627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8" sqref="A18"/>
    </sheetView>
  </sheetViews>
  <sheetFormatPr defaultRowHeight="15" x14ac:dyDescent="0.25"/>
  <cols>
    <col min="3" max="3" width="4.42578125" bestFit="1" customWidth="1"/>
  </cols>
  <sheetData>
    <row r="1" spans="1:5" ht="15.75" x14ac:dyDescent="0.25">
      <c r="A1" s="9" t="s">
        <v>39</v>
      </c>
    </row>
    <row r="2" spans="1:5" x14ac:dyDescent="0.25">
      <c r="A2" t="s">
        <v>11</v>
      </c>
      <c r="B2">
        <v>550</v>
      </c>
      <c r="C2" t="s">
        <v>0</v>
      </c>
    </row>
    <row r="3" spans="1:5" x14ac:dyDescent="0.25">
      <c r="A3" s="1" t="s">
        <v>1</v>
      </c>
      <c r="B3">
        <v>30</v>
      </c>
      <c r="C3" t="s">
        <v>2</v>
      </c>
      <c r="D3" s="3">
        <f>COS(RADIANS(B3))</f>
        <v>0.86602540378443871</v>
      </c>
    </row>
    <row r="4" spans="1:5" x14ac:dyDescent="0.25">
      <c r="A4" t="s">
        <v>5</v>
      </c>
      <c r="B4">
        <v>9.81</v>
      </c>
      <c r="C4" t="s">
        <v>6</v>
      </c>
    </row>
    <row r="5" spans="1:5" x14ac:dyDescent="0.25">
      <c r="A5" t="s">
        <v>7</v>
      </c>
      <c r="B5">
        <f>B4*B2</f>
        <v>5395.5</v>
      </c>
      <c r="C5" t="s">
        <v>8</v>
      </c>
    </row>
    <row r="6" spans="1:5" x14ac:dyDescent="0.25">
      <c r="A6" t="s">
        <v>3</v>
      </c>
      <c r="B6" s="4">
        <v>0.8</v>
      </c>
    </row>
    <row r="7" spans="1:5" x14ac:dyDescent="0.25">
      <c r="A7" t="s">
        <v>4</v>
      </c>
      <c r="B7" s="4">
        <v>0.6</v>
      </c>
    </row>
    <row r="8" spans="1:5" x14ac:dyDescent="0.25">
      <c r="A8" t="s">
        <v>12</v>
      </c>
      <c r="B8">
        <v>0</v>
      </c>
      <c r="C8" t="s">
        <v>0</v>
      </c>
    </row>
    <row r="9" spans="1:5" x14ac:dyDescent="0.25">
      <c r="A9" t="s">
        <v>13</v>
      </c>
      <c r="B9" s="2">
        <v>-550</v>
      </c>
      <c r="C9" t="s">
        <v>0</v>
      </c>
    </row>
    <row r="10" spans="1:5" x14ac:dyDescent="0.25">
      <c r="A10" s="1" t="s">
        <v>14</v>
      </c>
      <c r="B10" s="2">
        <f>B15*COS(RADIANS(30))</f>
        <v>413.96014300896172</v>
      </c>
      <c r="C10" t="s">
        <v>0</v>
      </c>
    </row>
    <row r="11" spans="1:5" x14ac:dyDescent="0.25">
      <c r="A11" s="1" t="s">
        <v>15</v>
      </c>
      <c r="B11" s="2">
        <f>B15*SIN(RADIANS(30))</f>
        <v>238.99999999999997</v>
      </c>
      <c r="C11" t="s">
        <v>0</v>
      </c>
    </row>
    <row r="12" spans="1:5" x14ac:dyDescent="0.25">
      <c r="A12" s="1" t="s">
        <v>16</v>
      </c>
      <c r="B12" s="2">
        <f>B6*B16</f>
        <v>414.40000000000003</v>
      </c>
      <c r="C12" t="s">
        <v>0</v>
      </c>
    </row>
    <row r="13" spans="1:5" x14ac:dyDescent="0.25">
      <c r="A13" s="1" t="s">
        <v>17</v>
      </c>
      <c r="B13" s="2">
        <f>B7*B16</f>
        <v>310.8</v>
      </c>
      <c r="C13" t="s">
        <v>0</v>
      </c>
    </row>
    <row r="14" spans="1:5" x14ac:dyDescent="0.25">
      <c r="A14" s="1" t="s">
        <v>18</v>
      </c>
      <c r="B14" s="2">
        <f>B13+B11</f>
        <v>549.79999999999995</v>
      </c>
      <c r="D14" s="5" t="s">
        <v>31</v>
      </c>
    </row>
    <row r="15" spans="1:5" x14ac:dyDescent="0.25">
      <c r="A15" t="s">
        <v>9</v>
      </c>
      <c r="B15" s="2">
        <v>478</v>
      </c>
      <c r="C15" t="s">
        <v>0</v>
      </c>
      <c r="D15" s="2">
        <f>(B6*D16)/D3</f>
        <v>478.46096908265281</v>
      </c>
      <c r="E15" t="s">
        <v>0</v>
      </c>
    </row>
    <row r="16" spans="1:5" x14ac:dyDescent="0.25">
      <c r="A16" t="s">
        <v>10</v>
      </c>
      <c r="B16">
        <v>518</v>
      </c>
      <c r="C16" t="s">
        <v>0</v>
      </c>
      <c r="D16" s="2">
        <f>B2/((B6/D3)*SIN(RADIANS(B3))+B7)</f>
        <v>517.94919243112281</v>
      </c>
      <c r="E16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A28" sqref="A28"/>
    </sheetView>
  </sheetViews>
  <sheetFormatPr defaultRowHeight="15" x14ac:dyDescent="0.25"/>
  <cols>
    <col min="1" max="1" width="10.7109375" bestFit="1" customWidth="1"/>
    <col min="2" max="2" width="6" bestFit="1" customWidth="1"/>
  </cols>
  <sheetData>
    <row r="1" spans="1:3" s="7" customFormat="1" ht="15.75" x14ac:dyDescent="0.25">
      <c r="A1" s="8" t="s">
        <v>38</v>
      </c>
    </row>
    <row r="2" spans="1:3" x14ac:dyDescent="0.25">
      <c r="A2" t="s">
        <v>21</v>
      </c>
    </row>
    <row r="3" spans="1:3" x14ac:dyDescent="0.25">
      <c r="A3" t="s">
        <v>22</v>
      </c>
    </row>
    <row r="4" spans="1:3" x14ac:dyDescent="0.25">
      <c r="A4" t="s">
        <v>20</v>
      </c>
      <c r="B4">
        <v>20</v>
      </c>
      <c r="C4" t="s">
        <v>19</v>
      </c>
    </row>
    <row r="5" spans="1:3" x14ac:dyDescent="0.25">
      <c r="A5" s="1" t="s">
        <v>1</v>
      </c>
      <c r="B5">
        <v>30</v>
      </c>
      <c r="C5" t="s">
        <v>2</v>
      </c>
    </row>
    <row r="6" spans="1:3" x14ac:dyDescent="0.25">
      <c r="A6" s="1" t="s">
        <v>5</v>
      </c>
      <c r="B6">
        <v>9.81</v>
      </c>
      <c r="C6" t="s">
        <v>6</v>
      </c>
    </row>
    <row r="7" spans="1:3" x14ac:dyDescent="0.25">
      <c r="A7" s="1" t="s">
        <v>23</v>
      </c>
      <c r="B7">
        <f>B4*B6</f>
        <v>196.20000000000002</v>
      </c>
      <c r="C7" t="s">
        <v>8</v>
      </c>
    </row>
    <row r="8" spans="1:3" x14ac:dyDescent="0.25">
      <c r="A8" s="1" t="s">
        <v>24</v>
      </c>
      <c r="B8">
        <f>B4*B6</f>
        <v>196.20000000000002</v>
      </c>
      <c r="C8" t="s">
        <v>8</v>
      </c>
    </row>
    <row r="9" spans="1:3" x14ac:dyDescent="0.25">
      <c r="A9" s="1" t="s">
        <v>25</v>
      </c>
      <c r="C9" t="s">
        <v>8</v>
      </c>
    </row>
    <row r="11" spans="1:3" x14ac:dyDescent="0.25">
      <c r="A11" t="s">
        <v>26</v>
      </c>
      <c r="B11" s="2">
        <f>B7/SIN(RADIANS(B5))</f>
        <v>392.40000000000009</v>
      </c>
      <c r="C11" t="s">
        <v>8</v>
      </c>
    </row>
    <row r="12" spans="1:3" x14ac:dyDescent="0.25">
      <c r="A12" t="s">
        <v>27</v>
      </c>
      <c r="B12" s="2">
        <f>B11*COS(RADIANS(B5))</f>
        <v>339.82836844501384</v>
      </c>
      <c r="C12" t="s">
        <v>8</v>
      </c>
    </row>
    <row r="17" spans="1:4" x14ac:dyDescent="0.25">
      <c r="A17" t="s">
        <v>28</v>
      </c>
    </row>
    <row r="19" spans="1:4" x14ac:dyDescent="0.25">
      <c r="A19" t="s">
        <v>20</v>
      </c>
      <c r="B19">
        <v>20</v>
      </c>
      <c r="C19" t="s">
        <v>19</v>
      </c>
    </row>
    <row r="20" spans="1:4" x14ac:dyDescent="0.25">
      <c r="A20" s="1" t="s">
        <v>1</v>
      </c>
      <c r="B20">
        <v>45</v>
      </c>
      <c r="C20" t="s">
        <v>2</v>
      </c>
      <c r="D20" s="3">
        <f>SIN(RADIANS(B20))</f>
        <v>0.70710678118654746</v>
      </c>
    </row>
    <row r="21" spans="1:4" x14ac:dyDescent="0.25">
      <c r="A21" s="1" t="s">
        <v>4</v>
      </c>
      <c r="B21" s="4">
        <f>4/5</f>
        <v>0.8</v>
      </c>
    </row>
    <row r="22" spans="1:4" x14ac:dyDescent="0.25">
      <c r="A22" s="1" t="s">
        <v>3</v>
      </c>
      <c r="B22" s="4">
        <f>3/5</f>
        <v>0.6</v>
      </c>
    </row>
    <row r="23" spans="1:4" x14ac:dyDescent="0.25">
      <c r="A23" s="1" t="s">
        <v>27</v>
      </c>
      <c r="B23">
        <v>340</v>
      </c>
      <c r="C23" t="s">
        <v>8</v>
      </c>
    </row>
    <row r="25" spans="1:4" x14ac:dyDescent="0.25">
      <c r="A25" t="s">
        <v>29</v>
      </c>
      <c r="B25" s="2">
        <f>B23/((D20/B21)*B22+D20)</f>
        <v>274.76149211820137</v>
      </c>
      <c r="C25" t="s">
        <v>8</v>
      </c>
    </row>
    <row r="26" spans="1:4" x14ac:dyDescent="0.25">
      <c r="A26" t="s">
        <v>30</v>
      </c>
      <c r="B26" s="2">
        <f>(D20*B25)/B21</f>
        <v>242.85714285714286</v>
      </c>
      <c r="C26" t="s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A14" sqref="A14"/>
    </sheetView>
  </sheetViews>
  <sheetFormatPr defaultRowHeight="15" x14ac:dyDescent="0.25"/>
  <cols>
    <col min="1" max="1" width="6" bestFit="1" customWidth="1"/>
  </cols>
  <sheetData>
    <row r="1" spans="1:4" s="9" customFormat="1" ht="15.75" x14ac:dyDescent="0.25">
      <c r="A1" s="9" t="s">
        <v>40</v>
      </c>
    </row>
    <row r="2" spans="1:4" x14ac:dyDescent="0.25">
      <c r="A2" t="s">
        <v>32</v>
      </c>
      <c r="B2">
        <v>600</v>
      </c>
      <c r="C2" t="s">
        <v>8</v>
      </c>
    </row>
    <row r="3" spans="1:4" x14ac:dyDescent="0.25">
      <c r="A3" s="1" t="s">
        <v>1</v>
      </c>
      <c r="B3">
        <v>30</v>
      </c>
      <c r="C3" t="s">
        <v>2</v>
      </c>
    </row>
    <row r="4" spans="1:4" x14ac:dyDescent="0.25">
      <c r="A4" t="s">
        <v>36</v>
      </c>
      <c r="B4">
        <f>SIN(RADIANS(B3))</f>
        <v>0.49999999999999994</v>
      </c>
    </row>
    <row r="5" spans="1:4" x14ac:dyDescent="0.25">
      <c r="A5" t="s">
        <v>37</v>
      </c>
      <c r="B5" s="3">
        <f>COS(RADIANS(B3))</f>
        <v>0.86602540378443871</v>
      </c>
    </row>
    <row r="6" spans="1:4" x14ac:dyDescent="0.25">
      <c r="B6" s="6" t="s">
        <v>33</v>
      </c>
      <c r="C6" s="6" t="s">
        <v>34</v>
      </c>
      <c r="D6" s="6" t="s">
        <v>35</v>
      </c>
    </row>
    <row r="10" spans="1:4" x14ac:dyDescent="0.25">
      <c r="A10" t="s">
        <v>41</v>
      </c>
      <c r="B10">
        <v>693</v>
      </c>
      <c r="C10" t="s">
        <v>8</v>
      </c>
    </row>
    <row r="11" spans="1:4" x14ac:dyDescent="0.25">
      <c r="A11" t="s">
        <v>42</v>
      </c>
      <c r="B11">
        <v>646</v>
      </c>
      <c r="C11" t="s">
        <v>8</v>
      </c>
    </row>
    <row r="12" spans="1:4" x14ac:dyDescent="0.25">
      <c r="A12" t="s">
        <v>43</v>
      </c>
      <c r="B12">
        <v>900</v>
      </c>
      <c r="C12" t="s">
        <v>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box</vt:lpstr>
      <vt:lpstr>lamp</vt:lpstr>
      <vt:lpstr>600N load</vt:lpstr>
    </vt:vector>
  </TitlesOfParts>
  <Company>Ivy Tech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Tanner D Gibson</dc:creator>
  <cp:lastModifiedBy>Tanner</cp:lastModifiedBy>
  <dcterms:created xsi:type="dcterms:W3CDTF">2013-10-01T12:09:12Z</dcterms:created>
  <dcterms:modified xsi:type="dcterms:W3CDTF">2013-10-15T00:52:53Z</dcterms:modified>
</cp:coreProperties>
</file>